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20" i="1"/>
  <c r="H24" i="1"/>
  <c r="H27" i="1"/>
  <c r="H16" i="1"/>
  <c r="D55" i="1" l="1"/>
  <c r="H21" i="1" l="1"/>
  <c r="H19" i="1" l="1"/>
  <c r="H28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<sst xmlns="http://schemas.openxmlformats.org/spreadsheetml/2006/main" count="52" uniqueCount="32">
  <si>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</si>
  <si>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</si>
  <si>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</si>
  <si>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</si>
  <si>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</si>
  <si>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</si>
  <si>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</si>
  <si>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</si>
  <si>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</si>
  <si>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</si>
  <si>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</si>
  <si>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</si>
  <si>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</si>
  <si>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</si>
  <si>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</si>
  <si>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</si>
  <si>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</si>
  <si>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</si>
  <si>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</si>
  <si>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</si>
  <si>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</si>
  <si>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</si>
  <si>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</si>
  <si>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</si>
  <si>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</si>
  <si>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190454043</t>
  </si>
  <si>
    <t>Dana:20.11.2019.</t>
  </si>
  <si>
    <t>Dana 20.11.2019.godine Dom zdravlja Požarevac je izvršio plaćanje prema dobavljačima:</t>
  </si>
  <si>
    <t>Primljena i neutrošena participacija od 20.11.2019.</t>
  </si>
  <si>
    <t>JP Službeni Glasnik</t>
  </si>
  <si>
    <t>IPR19-40950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</si>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</sst>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7" fillId="0" borderId="1" xfId="1" applyNumberFormat="1" applyFont="1" applyBorder="1"/>
    <xf numFmtId="49" fontId="6" fillId="0" borderId="1" xfId="1" applyNumberFormat="1" applyBorder="1"/>
    <xf numFmtId="4" fontId="8" fillId="0" borderId="1" xfId="1" applyNumberFormat="1" applyFont="1" applyBorder="1" applyAlignment="1">
      <alignment horizontal="center"/>
    </xf>
    <xf numFmtId="4" fontId="8" fillId="0" borderId="1" xfId="1" applyNumberFormat="1" applyFont="1" applyBorder="1"/>
    <xf numFmtId="4" fontId="6" fillId="0" borderId="1" xfId="1" applyNumberFormat="1" applyBorder="1"/>
    <xf numFmtId="0" fontId="9" fillId="0" borderId="1" xfId="0" applyFont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A4" zoomScaleNormal="100" workbookViewId="0">
      <selection activeCell="H49" sqref="H49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C8" s="48" t="s">
        <v>26</v>
      </c>
      <c r="D8" s="48"/>
      <c r="E8" s="48"/>
      <c r="F8" s="48"/>
      <c r="G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34" t="s">
        <v>20</v>
      </c>
      <c r="C12" s="34"/>
      <c r="D12" s="34"/>
      <c r="E12" s="34"/>
      <c r="F12" s="34"/>
      <c r="G12" s="14">
        <v>43789</v>
      </c>
      <c r="H12" s="23">
        <v>4326042.05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43789</v>
      </c>
      <c r="H13" s="3">
        <f>H14+H25-H32-H42</f>
        <v>6697485.3400000017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43789</v>
      </c>
      <c r="H14" s="4">
        <f>H15+H16+H17+H18+H19+H20+H21+H22+H23+H24</f>
        <v>5898657.9000000022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4" t="s">
        <v>2</v>
      </c>
      <c r="C19" s="34"/>
      <c r="D19" s="34"/>
      <c r="E19" s="34"/>
      <c r="F19" s="34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</f>
        <v>84956.670000001322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484175.45-346688.6+955500-401234.26+466515.57+362768.64-858079.38+471174.85-471174.85+17809.58+585975.98-585975.98+955500</f>
        <v>1636267.0000000002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4137567.96-1174-1699958.82-1200-4696-31022.11+17762.15-7045-491981-23621.44-1174-1174+1063250-303898.44-130000-1174-766476.52-3522-16077.1-2348-790486.93-34733.31-4697+15992.39</f>
        <v>918112.82999999973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4" t="s">
        <v>28</v>
      </c>
      <c r="C24" s="34"/>
      <c r="D24" s="34"/>
      <c r="E24" s="34"/>
      <c r="F24" s="34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</f>
        <v>590120</v>
      </c>
      <c r="I24" s="11"/>
      <c r="J24" s="11"/>
      <c r="K24" s="8"/>
      <c r="L24" s="8"/>
    </row>
    <row r="25" spans="2:13" x14ac:dyDescent="0.25">
      <c r="B25" s="41" t="s">
        <v>24</v>
      </c>
      <c r="C25" s="41"/>
      <c r="D25" s="41"/>
      <c r="E25" s="41"/>
      <c r="F25" s="41"/>
      <c r="G25" s="16">
        <v>43789</v>
      </c>
      <c r="H25" s="4">
        <f>H26+H27+H28+H29+H30+H31</f>
        <v>818924.44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113000+113000-113349.78+113000-117830.83+113000-124074.89+113000-117341.72+113000-96653.49+0.5+113000-76088.11+113000-99241.44+113000-70377.56+223250-0.02-75420.83-90956.97+115750-132414.92-2700-0.15</f>
        <v>239549.78999999998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</f>
        <v>544035.64999999991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28</v>
      </c>
      <c r="C31" s="37"/>
      <c r="D31" s="37"/>
      <c r="E31" s="37"/>
      <c r="F31" s="38"/>
      <c r="G31" s="2"/>
      <c r="H31" s="10">
        <v>35339</v>
      </c>
      <c r="I31" s="11"/>
      <c r="J31" s="11"/>
    </row>
    <row r="32" spans="2:13" x14ac:dyDescent="0.25">
      <c r="B32" s="45" t="s">
        <v>16</v>
      </c>
      <c r="C32" s="45"/>
      <c r="D32" s="45"/>
      <c r="E32" s="45"/>
      <c r="F32" s="45"/>
      <c r="G32" s="17">
        <v>43789</v>
      </c>
      <c r="H32" s="5">
        <f>SUM(H33:H41)</f>
        <v>20097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4" t="s">
        <v>2</v>
      </c>
      <c r="C37" s="34"/>
      <c r="D37" s="34"/>
      <c r="E37" s="34"/>
      <c r="F37" s="34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20097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45" t="s">
        <v>21</v>
      </c>
      <c r="C42" s="45"/>
      <c r="D42" s="45"/>
      <c r="E42" s="45"/>
      <c r="F42" s="45"/>
      <c r="G42" s="17">
        <v>43789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5" t="s">
        <v>18</v>
      </c>
      <c r="C48" s="35"/>
      <c r="D48" s="35"/>
      <c r="E48" s="35"/>
      <c r="F48" s="35"/>
      <c r="G48" s="18">
        <v>43789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</f>
        <v>762197.96999999962</v>
      </c>
      <c r="I48" s="11"/>
      <c r="J48"/>
      <c r="L48" s="8"/>
    </row>
    <row r="49" spans="2:11" x14ac:dyDescent="0.25">
      <c r="B49" s="34" t="s">
        <v>17</v>
      </c>
      <c r="C49" s="34"/>
      <c r="D49" s="34"/>
      <c r="E49" s="34"/>
      <c r="F49" s="34"/>
      <c r="G49" s="2"/>
      <c r="H49" s="3">
        <f>211347.44+379053.34+64216.11+17313.27+25795</f>
        <v>697725.16</v>
      </c>
      <c r="I49" s="11"/>
      <c r="J49" s="11"/>
    </row>
    <row r="50" spans="2:11" x14ac:dyDescent="0.25">
      <c r="B50" s="40" t="s">
        <v>4</v>
      </c>
      <c r="C50" s="40"/>
      <c r="D50" s="40"/>
      <c r="E50" s="40"/>
      <c r="F50" s="40"/>
      <c r="G50" s="2"/>
      <c r="H50" s="7">
        <f>H14+H25-H32-H42+H48-H49</f>
        <v>6761958.1500000013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/>
      <c r="C54" s="27" t="s">
        <v>29</v>
      </c>
      <c r="D54" s="28">
        <v>20097</v>
      </c>
      <c r="E54" s="29" t="s">
        <v>25</v>
      </c>
      <c r="F54" s="33" t="s">
        <v>30</v>
      </c>
    </row>
    <row r="55" spans="2:11" x14ac:dyDescent="0.25">
      <c r="B55" s="26"/>
      <c r="C55" s="30" t="s">
        <v>31</v>
      </c>
      <c r="D55" s="31">
        <f>SUM(D54:D54)</f>
        <v>20097</v>
      </c>
      <c r="E55" s="32"/>
      <c r="F55" s="2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2019-11-21T09:28:13Z</dcterms:modified>
</cp:coreProperties>
</file>